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pobl li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<sst xmlns="http://schemas.openxmlformats.org/spreadsheetml/2006/main" count="71" uniqueCount="39">
  <si>
    <t>CUADRO 5</t>
  </si>
  <si>
    <t>UNAM. Población escolar de licenciatura</t>
  </si>
  <si>
    <t>2000-2024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</si>
  <si>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</si>
  <si>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</si>
  <si>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</si>
  <si>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</si>
  <si>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</si>
  <si>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</si>
  <si>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</si>
  <si>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</si>
  <si>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</si>
  <si>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</si>
  <si>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</si>
  <si>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</si>
  <si>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</si>
  <si>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</si>
  <si>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</si>
  <si>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</si>
  <si>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</si>
  <si>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</si>
  <si>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</si>
  <si>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</si>
  <si>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</si>
  <si>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</si>
  <si>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</si>
  <si>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</si>
  <si>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</si>
  <si>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Población escolar total</t>
  </si>
  <si>
    <t>Sistema Escolarizado</t>
  </si>
  <si>
    <t>Sistema Universidad Abierta y Educación a Distancia</t>
  </si>
  <si>
    <t>Ciencias Físico Matemáticas e Ingenierías</t>
  </si>
  <si>
    <t>-</t>
  </si>
  <si>
    <t>Ciencias Biológicas, Químicas y de la Salud</t>
  </si>
  <si>
    <t>Ciencias Sociales</t>
  </si>
  <si>
    <t>Humanidades y Artes</t>
  </si>
  <si>
    <t>Fuente: DGAE, UNAM.</t>
  </si>
  <si>
    <t>Fecha de corte: 9-IV-2024</t>
  </si>
  <si>
    <t>Fecha de última actualización: 9-IV-2024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</si>
</sst>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28"/>
      <name val="Arial"/>
      <family val="2"/>
    </font>
    <font>
      <b/>
      <sz val="12"/>
      <name val="Arial"/>
      <family val="2"/>
    </font>
    <font>
      <sz val="12"/>
      <color indexed="28"/>
      <name val="Arial"/>
      <family val="2"/>
    </font>
    <font>
      <b/>
      <sz val="12"/>
      <color indexed="18"/>
      <name val="Arial"/>
      <family val="2"/>
    </font>
    <font>
      <b/>
      <sz val="12"/>
      <color indexed="28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2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2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0066"/>
      <name val="Arial"/>
      <family val="2"/>
    </font>
    <font>
      <sz val="12"/>
      <color rgb="FF660066"/>
      <name val="Arial"/>
      <family val="2"/>
    </font>
    <font>
      <b/>
      <sz val="12"/>
      <color rgb="FF011893"/>
      <name val="Arial"/>
      <family val="2"/>
    </font>
    <font>
      <b/>
      <sz val="12"/>
      <color rgb="FF660066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b/>
      <sz val="10"/>
      <color rgb="FF660066"/>
      <name val="Arial"/>
      <family val="2"/>
    </font>
    <font>
      <sz val="10"/>
      <color rgb="FF000000"/>
      <name val="Arial"/>
      <family val="2"/>
    </font>
    <font>
      <sz val="8"/>
      <color rgb="FF660066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8" fillId="0" borderId="0" xfId="52" applyAlignment="1">
      <alignment horizontal="center"/>
      <protection/>
    </xf>
    <xf numFmtId="0" fontId="50" fillId="0" borderId="0" xfId="52" applyFont="1">
      <alignment/>
      <protection/>
    </xf>
    <xf numFmtId="0" fontId="18" fillId="0" borderId="0" xfId="52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0" fontId="51" fillId="0" borderId="0" xfId="52" applyFont="1" applyAlignment="1">
      <alignment vertical="center"/>
      <protection/>
    </xf>
    <xf numFmtId="0" fontId="20" fillId="0" borderId="0" xfId="52" applyFont="1" applyAlignment="1">
      <alignment vertical="center"/>
      <protection/>
    </xf>
    <xf numFmtId="0" fontId="52" fillId="0" borderId="0" xfId="52" applyFont="1" applyAlignment="1">
      <alignment horizontal="center" vertical="center"/>
      <protection/>
    </xf>
    <xf numFmtId="0" fontId="53" fillId="0" borderId="0" xfId="52" applyFont="1" applyAlignment="1">
      <alignment vertical="center"/>
      <protection/>
    </xf>
    <xf numFmtId="0" fontId="24" fillId="0" borderId="0" xfId="52" applyFont="1" applyAlignment="1">
      <alignment vertical="center"/>
      <protection/>
    </xf>
    <xf numFmtId="0" fontId="24" fillId="0" borderId="0" xfId="52" applyFont="1" applyAlignment="1">
      <alignment horizontal="center" vertical="center"/>
      <protection/>
    </xf>
    <xf numFmtId="0" fontId="18" fillId="0" borderId="0" xfId="52" applyAlignment="1">
      <alignment horizontal="center" vertical="center"/>
      <protection/>
    </xf>
    <xf numFmtId="0" fontId="54" fillId="0" borderId="0" xfId="52" applyFont="1" applyAlignment="1">
      <alignment horizontal="center" vertical="center"/>
      <protection/>
    </xf>
    <xf numFmtId="0" fontId="50" fillId="0" borderId="0" xfId="52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26" fillId="0" borderId="0" xfId="52" applyFont="1" applyAlignment="1">
      <alignment horizontal="center" vertical="center"/>
      <protection/>
    </xf>
    <xf numFmtId="0" fontId="26" fillId="33" borderId="10" xfId="52" applyFont="1" applyFill="1" applyBorder="1" applyAlignment="1">
      <alignment horizontal="center" vertical="center"/>
      <protection/>
    </xf>
    <xf numFmtId="0" fontId="26" fillId="33" borderId="11" xfId="52" applyFont="1" applyFill="1" applyBorder="1" applyAlignment="1">
      <alignment horizontal="center" vertical="center"/>
      <protection/>
    </xf>
    <xf numFmtId="0" fontId="55" fillId="33" borderId="10" xfId="52" applyFont="1" applyFill="1" applyBorder="1" applyAlignment="1">
      <alignment horizontal="center" vertical="center"/>
      <protection/>
    </xf>
    <xf numFmtId="0" fontId="56" fillId="0" borderId="0" xfId="52" applyFont="1" applyAlignment="1">
      <alignment vertical="center"/>
      <protection/>
    </xf>
    <xf numFmtId="0" fontId="26" fillId="33" borderId="10" xfId="52" applyFont="1" applyFill="1" applyBorder="1" applyAlignment="1">
      <alignment vertical="center"/>
      <protection/>
    </xf>
    <xf numFmtId="3" fontId="26" fillId="33" borderId="10" xfId="52" applyNumberFormat="1" applyFont="1" applyFill="1" applyBorder="1" applyAlignment="1">
      <alignment vertical="center"/>
      <protection/>
    </xf>
    <xf numFmtId="3" fontId="55" fillId="33" borderId="10" xfId="52" applyNumberFormat="1" applyFont="1" applyFill="1" applyBorder="1" applyAlignment="1">
      <alignment vertical="center"/>
      <protection/>
    </xf>
    <xf numFmtId="0" fontId="18" fillId="0" borderId="10" xfId="52" applyBorder="1" applyAlignment="1">
      <alignment horizontal="left" vertical="center" indent="1"/>
      <protection/>
    </xf>
    <xf numFmtId="3" fontId="18" fillId="0" borderId="10" xfId="52" applyNumberFormat="1" applyBorder="1" applyAlignment="1">
      <alignment vertical="center"/>
      <protection/>
    </xf>
    <xf numFmtId="3" fontId="18" fillId="0" borderId="10" xfId="52" applyNumberFormat="1" applyFont="1" applyBorder="1" applyAlignment="1">
      <alignment vertical="center"/>
      <protection/>
    </xf>
    <xf numFmtId="3" fontId="54" fillId="0" borderId="10" xfId="52" applyNumberFormat="1" applyFont="1" applyBorder="1" applyAlignment="1">
      <alignment vertical="center"/>
      <protection/>
    </xf>
    <xf numFmtId="0" fontId="26" fillId="33" borderId="10" xfId="52" applyFont="1" applyFill="1" applyBorder="1" applyAlignment="1">
      <alignment horizontal="left" vertical="center"/>
      <protection/>
    </xf>
    <xf numFmtId="3" fontId="18" fillId="0" borderId="10" xfId="52" applyNumberFormat="1" applyBorder="1" applyAlignment="1">
      <alignment horizontal="right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3" fontId="54" fillId="0" borderId="10" xfId="52" applyNumberFormat="1" applyFont="1" applyBorder="1" applyAlignment="1">
      <alignment horizontal="right" vertical="center"/>
      <protection/>
    </xf>
    <xf numFmtId="3" fontId="57" fillId="0" borderId="10" xfId="52" applyNumberFormat="1" applyFont="1" applyBorder="1" applyAlignment="1">
      <alignment vertical="center"/>
      <protection/>
    </xf>
    <xf numFmtId="0" fontId="30" fillId="0" borderId="0" xfId="52" applyFont="1" applyAlignment="1">
      <alignment horizontal="left" vertical="center" indent="1"/>
      <protection/>
    </xf>
    <xf numFmtId="3" fontId="18" fillId="0" borderId="0" xfId="52" applyNumberFormat="1" applyAlignment="1">
      <alignment vertical="center"/>
      <protection/>
    </xf>
    <xf numFmtId="3" fontId="54" fillId="0" borderId="0" xfId="52" applyNumberFormat="1" applyFont="1" applyAlignment="1">
      <alignment vertical="center"/>
      <protection/>
    </xf>
    <xf numFmtId="3" fontId="58" fillId="0" borderId="0" xfId="52" applyNumberFormat="1" applyFont="1" applyAlignment="1">
      <alignment vertical="center"/>
      <protection/>
    </xf>
    <xf numFmtId="0" fontId="18" fillId="0" borderId="0" xfId="52" applyAlignment="1">
      <alignment horizontal="left" vertical="center" indent="1"/>
      <protection/>
    </xf>
    <xf numFmtId="0" fontId="30" fillId="0" borderId="0" xfId="52" applyFont="1" applyAlignment="1">
      <alignment vertical="center"/>
      <protection/>
    </xf>
    <xf numFmtId="0" fontId="18" fillId="0" borderId="0" xfId="52" applyAlignment="1">
      <alignment horizontal="right" vertical="center"/>
      <protection/>
    </xf>
    <xf numFmtId="0" fontId="54" fillId="0" borderId="0" xfId="52" applyFont="1" applyAlignment="1">
      <alignment horizontal="right" vertical="center"/>
      <protection/>
    </xf>
    <xf numFmtId="0" fontId="59" fillId="0" borderId="0" xfId="52" applyFont="1" applyAlignment="1">
      <alignment horizontal="right" vertical="center"/>
      <protection/>
    </xf>
    <xf numFmtId="0" fontId="54" fillId="0" borderId="0" xfId="52" applyFont="1" applyAlignment="1">
      <alignment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38"/>
  <sheetViews>
    <sheetView tabSelected="1" zoomScalePageLayoutView="0" workbookViewId="0" topLeftCell="A1">
      <pane xSplit="1" ySplit="6" topLeftCell="L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Z1"/>
    </sheetView>
  </sheetViews>
  <sheetFormatPr defaultColWidth="11.421875" defaultRowHeight="15"/>
  <cols>
    <col min="1" max="1" width="47.7109375" style="3" bestFit="1" customWidth="1"/>
    <col min="2" max="15" width="11.421875" style="3" customWidth="1"/>
    <col min="16" max="25" width="10.8515625" style="3" customWidth="1"/>
    <col min="26" max="26" width="10.8515625" style="41" customWidth="1"/>
    <col min="27" max="27" width="11.421875" style="13" customWidth="1"/>
    <col min="28" max="16384" width="11.421875" style="3" customWidth="1"/>
  </cols>
  <sheetData>
    <row r="1" spans="1:2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3" spans="1:27" s="6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27" s="9" customFormat="1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14" customFormat="1" ht="18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1"/>
      <c r="X5" s="11"/>
      <c r="Y5" s="11"/>
      <c r="Z5" s="12"/>
      <c r="AA5" s="13"/>
    </row>
    <row r="6" spans="1:27" ht="18" customHeight="1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7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6" t="s">
        <v>20</v>
      </c>
      <c r="T6" s="16" t="s">
        <v>21</v>
      </c>
      <c r="U6" s="16" t="s">
        <v>22</v>
      </c>
      <c r="V6" s="16" t="s">
        <v>23</v>
      </c>
      <c r="W6" s="16" t="s">
        <v>24</v>
      </c>
      <c r="X6" s="16" t="s">
        <v>25</v>
      </c>
      <c r="Y6" s="16" t="s">
        <v>26</v>
      </c>
      <c r="Z6" s="18" t="s">
        <v>27</v>
      </c>
      <c r="AA6" s="19"/>
    </row>
    <row r="7" spans="1:26" ht="18" customHeight="1">
      <c r="A7" s="20" t="s">
        <v>28</v>
      </c>
      <c r="B7" s="21">
        <f>SUM(B10,B13,B16,B19)</f>
        <v>134172</v>
      </c>
      <c r="C7" s="21">
        <f aca="true" t="shared" si="0" ref="C7:Z7">SUM(C10,C13,C16,C19)</f>
        <v>130778</v>
      </c>
      <c r="D7" s="21">
        <f t="shared" si="0"/>
        <v>133933</v>
      </c>
      <c r="E7" s="21">
        <f t="shared" si="0"/>
        <v>138023</v>
      </c>
      <c r="F7" s="21">
        <f t="shared" si="0"/>
        <v>143405</v>
      </c>
      <c r="G7" s="21">
        <f t="shared" si="0"/>
        <v>150253</v>
      </c>
      <c r="H7" s="21">
        <f t="shared" si="0"/>
        <v>156434</v>
      </c>
      <c r="I7" s="21">
        <f t="shared" si="0"/>
        <v>163368</v>
      </c>
      <c r="J7" s="21">
        <f t="shared" si="0"/>
        <v>167891</v>
      </c>
      <c r="K7" s="21">
        <f t="shared" si="0"/>
        <v>172444</v>
      </c>
      <c r="L7" s="21">
        <f t="shared" si="0"/>
        <v>179052</v>
      </c>
      <c r="M7" s="21">
        <f t="shared" si="0"/>
        <v>180763</v>
      </c>
      <c r="N7" s="21">
        <f t="shared" si="0"/>
        <v>187195</v>
      </c>
      <c r="O7" s="21">
        <f t="shared" si="0"/>
        <v>190707</v>
      </c>
      <c r="P7" s="21">
        <f t="shared" si="0"/>
        <v>196565</v>
      </c>
      <c r="Q7" s="21">
        <f t="shared" si="0"/>
        <v>201206</v>
      </c>
      <c r="R7" s="21">
        <f t="shared" si="0"/>
        <v>204940</v>
      </c>
      <c r="S7" s="21">
        <f t="shared" si="0"/>
        <v>205648</v>
      </c>
      <c r="T7" s="21">
        <f t="shared" si="0"/>
        <v>204191</v>
      </c>
      <c r="U7" s="21">
        <f t="shared" si="0"/>
        <v>213004</v>
      </c>
      <c r="V7" s="21">
        <f t="shared" si="0"/>
        <v>217808</v>
      </c>
      <c r="W7" s="21">
        <f t="shared" si="0"/>
        <v>226575</v>
      </c>
      <c r="X7" s="21">
        <f t="shared" si="0"/>
        <v>229268</v>
      </c>
      <c r="Y7" s="21">
        <f t="shared" si="0"/>
        <v>233260</v>
      </c>
      <c r="Z7" s="22">
        <f t="shared" si="0"/>
        <v>233346</v>
      </c>
    </row>
    <row r="8" spans="1:26" ht="18" customHeight="1">
      <c r="A8" s="23" t="s">
        <v>29</v>
      </c>
      <c r="B8" s="24">
        <f>B11+B14+B17+B20</f>
        <v>128478</v>
      </c>
      <c r="C8" s="24">
        <f>C11+C14+C17+C20</f>
        <v>124806</v>
      </c>
      <c r="D8" s="24">
        <f aca="true" t="shared" si="1" ref="D8:Z8">D11+D14+D17+D20</f>
        <v>127832</v>
      </c>
      <c r="E8" s="24">
        <f t="shared" si="1"/>
        <v>131491</v>
      </c>
      <c r="F8" s="24">
        <f t="shared" si="1"/>
        <v>135802</v>
      </c>
      <c r="G8" s="24">
        <f t="shared" si="1"/>
        <v>141696</v>
      </c>
      <c r="H8" s="24">
        <f t="shared" si="1"/>
        <v>145289</v>
      </c>
      <c r="I8" s="24">
        <f t="shared" si="1"/>
        <v>151336</v>
      </c>
      <c r="J8" s="24">
        <f t="shared" si="1"/>
        <v>154876</v>
      </c>
      <c r="K8" s="24">
        <f t="shared" si="1"/>
        <v>158903</v>
      </c>
      <c r="L8" s="24">
        <f t="shared" si="1"/>
        <v>162849</v>
      </c>
      <c r="M8" s="24">
        <f t="shared" si="1"/>
        <v>163899</v>
      </c>
      <c r="N8" s="24">
        <f t="shared" si="1"/>
        <v>165786</v>
      </c>
      <c r="O8" s="24">
        <f t="shared" si="1"/>
        <v>166994</v>
      </c>
      <c r="P8" s="24">
        <f t="shared" si="1"/>
        <v>170509</v>
      </c>
      <c r="Q8" s="24">
        <f t="shared" si="1"/>
        <v>172678</v>
      </c>
      <c r="R8" s="24">
        <f t="shared" si="1"/>
        <v>174517</v>
      </c>
      <c r="S8" s="24">
        <f t="shared" si="1"/>
        <v>174314</v>
      </c>
      <c r="T8" s="24">
        <f t="shared" si="1"/>
        <v>171876</v>
      </c>
      <c r="U8" s="24">
        <f t="shared" si="1"/>
        <v>178329</v>
      </c>
      <c r="V8" s="24">
        <f t="shared" si="1"/>
        <v>180494</v>
      </c>
      <c r="W8" s="24">
        <f t="shared" si="1"/>
        <v>187493</v>
      </c>
      <c r="X8" s="24">
        <f t="shared" si="1"/>
        <v>188691</v>
      </c>
      <c r="Y8" s="25">
        <f t="shared" si="1"/>
        <v>190351</v>
      </c>
      <c r="Z8" s="26">
        <f t="shared" si="1"/>
        <v>189049</v>
      </c>
    </row>
    <row r="9" spans="1:27" s="14" customFormat="1" ht="18" customHeight="1">
      <c r="A9" s="23" t="s">
        <v>30</v>
      </c>
      <c r="B9" s="24">
        <f>B15+B18+B21</f>
        <v>5694</v>
      </c>
      <c r="C9" s="24">
        <f aca="true" t="shared" si="2" ref="C9:Z9">C15+C18+C21</f>
        <v>5972</v>
      </c>
      <c r="D9" s="24">
        <f t="shared" si="2"/>
        <v>6101</v>
      </c>
      <c r="E9" s="24">
        <f t="shared" si="2"/>
        <v>6532</v>
      </c>
      <c r="F9" s="24">
        <f t="shared" si="2"/>
        <v>7603</v>
      </c>
      <c r="G9" s="24">
        <f t="shared" si="2"/>
        <v>8557</v>
      </c>
      <c r="H9" s="24">
        <f t="shared" si="2"/>
        <v>11145</v>
      </c>
      <c r="I9" s="24">
        <f t="shared" si="2"/>
        <v>12032</v>
      </c>
      <c r="J9" s="24">
        <f t="shared" si="2"/>
        <v>13015</v>
      </c>
      <c r="K9" s="24">
        <f t="shared" si="2"/>
        <v>13541</v>
      </c>
      <c r="L9" s="24">
        <f t="shared" si="2"/>
        <v>16203</v>
      </c>
      <c r="M9" s="24">
        <f t="shared" si="2"/>
        <v>16864</v>
      </c>
      <c r="N9" s="24">
        <f t="shared" si="2"/>
        <v>21409</v>
      </c>
      <c r="O9" s="24">
        <f t="shared" si="2"/>
        <v>23713</v>
      </c>
      <c r="P9" s="24">
        <f t="shared" si="2"/>
        <v>26056</v>
      </c>
      <c r="Q9" s="24">
        <f t="shared" si="2"/>
        <v>28528</v>
      </c>
      <c r="R9" s="24">
        <f t="shared" si="2"/>
        <v>30423</v>
      </c>
      <c r="S9" s="24">
        <f t="shared" si="2"/>
        <v>31334</v>
      </c>
      <c r="T9" s="24">
        <f t="shared" si="2"/>
        <v>32315</v>
      </c>
      <c r="U9" s="24">
        <f t="shared" si="2"/>
        <v>34675</v>
      </c>
      <c r="V9" s="24">
        <f t="shared" si="2"/>
        <v>37314</v>
      </c>
      <c r="W9" s="24">
        <f t="shared" si="2"/>
        <v>39082</v>
      </c>
      <c r="X9" s="24">
        <f t="shared" si="2"/>
        <v>40577</v>
      </c>
      <c r="Y9" s="25">
        <f t="shared" si="2"/>
        <v>42909</v>
      </c>
      <c r="Z9" s="26">
        <f t="shared" si="2"/>
        <v>44297</v>
      </c>
      <c r="AA9" s="13"/>
    </row>
    <row r="10" spans="1:27" ht="18" customHeight="1">
      <c r="A10" s="27" t="s">
        <v>31</v>
      </c>
      <c r="B10" s="21">
        <f>SUM(B11)</f>
        <v>29240</v>
      </c>
      <c r="C10" s="21">
        <f aca="true" t="shared" si="3" ref="C10:Z10">SUM(C11)</f>
        <v>26635</v>
      </c>
      <c r="D10" s="21">
        <f t="shared" si="3"/>
        <v>27489</v>
      </c>
      <c r="E10" s="21">
        <f t="shared" si="3"/>
        <v>27772</v>
      </c>
      <c r="F10" s="21">
        <f t="shared" si="3"/>
        <v>28155</v>
      </c>
      <c r="G10" s="21">
        <f t="shared" si="3"/>
        <v>29151</v>
      </c>
      <c r="H10" s="21">
        <f t="shared" si="3"/>
        <v>30683</v>
      </c>
      <c r="I10" s="21">
        <f t="shared" si="3"/>
        <v>31868</v>
      </c>
      <c r="J10" s="21">
        <f t="shared" si="3"/>
        <v>33257</v>
      </c>
      <c r="K10" s="21">
        <f t="shared" si="3"/>
        <v>34849</v>
      </c>
      <c r="L10" s="21">
        <f t="shared" si="3"/>
        <v>36721</v>
      </c>
      <c r="M10" s="21">
        <f t="shared" si="3"/>
        <v>38029</v>
      </c>
      <c r="N10" s="21">
        <f t="shared" si="3"/>
        <v>39720</v>
      </c>
      <c r="O10" s="21">
        <f t="shared" si="3"/>
        <v>40495</v>
      </c>
      <c r="P10" s="21">
        <f t="shared" si="3"/>
        <v>42185</v>
      </c>
      <c r="Q10" s="21">
        <f t="shared" si="3"/>
        <v>43243</v>
      </c>
      <c r="R10" s="21">
        <f t="shared" si="3"/>
        <v>44414</v>
      </c>
      <c r="S10" s="21">
        <f t="shared" si="3"/>
        <v>44888</v>
      </c>
      <c r="T10" s="21">
        <f t="shared" si="3"/>
        <v>43827</v>
      </c>
      <c r="U10" s="21">
        <f t="shared" si="3"/>
        <v>46172</v>
      </c>
      <c r="V10" s="21">
        <f t="shared" si="3"/>
        <v>46925</v>
      </c>
      <c r="W10" s="21">
        <f t="shared" si="3"/>
        <v>49492</v>
      </c>
      <c r="X10" s="21">
        <f t="shared" si="3"/>
        <v>49704</v>
      </c>
      <c r="Y10" s="21">
        <f t="shared" si="3"/>
        <v>49916</v>
      </c>
      <c r="Z10" s="22">
        <f t="shared" si="3"/>
        <v>49174</v>
      </c>
      <c r="AA10" s="19"/>
    </row>
    <row r="11" spans="1:26" ht="18" customHeight="1">
      <c r="A11" s="23" t="s">
        <v>29</v>
      </c>
      <c r="B11" s="24">
        <v>29240</v>
      </c>
      <c r="C11" s="24">
        <v>26635</v>
      </c>
      <c r="D11" s="24">
        <v>27489</v>
      </c>
      <c r="E11" s="24">
        <v>27772</v>
      </c>
      <c r="F11" s="24">
        <v>28155</v>
      </c>
      <c r="G11" s="24">
        <v>29151</v>
      </c>
      <c r="H11" s="24">
        <v>30683</v>
      </c>
      <c r="I11" s="24">
        <v>31868</v>
      </c>
      <c r="J11" s="24">
        <v>33257</v>
      </c>
      <c r="K11" s="24">
        <v>34849</v>
      </c>
      <c r="L11" s="24">
        <v>36721</v>
      </c>
      <c r="M11" s="24">
        <v>38029</v>
      </c>
      <c r="N11" s="24">
        <v>39720</v>
      </c>
      <c r="O11" s="24">
        <v>40495</v>
      </c>
      <c r="P11" s="24">
        <v>42185</v>
      </c>
      <c r="Q11" s="24">
        <v>43243</v>
      </c>
      <c r="R11" s="24">
        <v>44414</v>
      </c>
      <c r="S11" s="24">
        <v>44888</v>
      </c>
      <c r="T11" s="24">
        <v>43827</v>
      </c>
      <c r="U11" s="24">
        <v>46172</v>
      </c>
      <c r="V11" s="24">
        <v>46925</v>
      </c>
      <c r="W11" s="24">
        <v>49492</v>
      </c>
      <c r="X11" s="24">
        <v>49704</v>
      </c>
      <c r="Y11" s="25">
        <v>49916</v>
      </c>
      <c r="Z11" s="26">
        <v>49174</v>
      </c>
    </row>
    <row r="12" spans="1:27" s="14" customFormat="1" ht="18" customHeight="1">
      <c r="A12" s="23" t="s">
        <v>30</v>
      </c>
      <c r="B12" s="28" t="s">
        <v>32</v>
      </c>
      <c r="C12" s="28" t="s">
        <v>32</v>
      </c>
      <c r="D12" s="28" t="s">
        <v>32</v>
      </c>
      <c r="E12" s="28" t="s">
        <v>32</v>
      </c>
      <c r="F12" s="28" t="s">
        <v>32</v>
      </c>
      <c r="G12" s="28" t="s">
        <v>32</v>
      </c>
      <c r="H12" s="28" t="s">
        <v>32</v>
      </c>
      <c r="I12" s="28" t="s">
        <v>32</v>
      </c>
      <c r="J12" s="28" t="s">
        <v>32</v>
      </c>
      <c r="K12" s="28" t="s">
        <v>32</v>
      </c>
      <c r="L12" s="28" t="s">
        <v>32</v>
      </c>
      <c r="M12" s="28" t="s">
        <v>32</v>
      </c>
      <c r="N12" s="28" t="s">
        <v>32</v>
      </c>
      <c r="O12" s="28" t="s">
        <v>32</v>
      </c>
      <c r="P12" s="28" t="s">
        <v>32</v>
      </c>
      <c r="Q12" s="28" t="s">
        <v>32</v>
      </c>
      <c r="R12" s="28" t="s">
        <v>32</v>
      </c>
      <c r="S12" s="28" t="s">
        <v>32</v>
      </c>
      <c r="T12" s="28" t="s">
        <v>32</v>
      </c>
      <c r="U12" s="28" t="s">
        <v>32</v>
      </c>
      <c r="V12" s="28" t="s">
        <v>32</v>
      </c>
      <c r="W12" s="28" t="s">
        <v>32</v>
      </c>
      <c r="X12" s="28" t="s">
        <v>32</v>
      </c>
      <c r="Y12" s="29" t="s">
        <v>32</v>
      </c>
      <c r="Z12" s="30" t="s">
        <v>32</v>
      </c>
      <c r="AA12" s="13"/>
    </row>
    <row r="13" spans="1:27" ht="18" customHeight="1">
      <c r="A13" s="27" t="s">
        <v>33</v>
      </c>
      <c r="B13" s="21">
        <f>SUM(B14:B15)</f>
        <v>37312</v>
      </c>
      <c r="C13" s="21">
        <f aca="true" t="shared" si="4" ref="C13:Z13">SUM(C14:C15)</f>
        <v>37249</v>
      </c>
      <c r="D13" s="21">
        <f t="shared" si="4"/>
        <v>38350</v>
      </c>
      <c r="E13" s="21">
        <f t="shared" si="4"/>
        <v>39655</v>
      </c>
      <c r="F13" s="21">
        <f t="shared" si="4"/>
        <v>41558</v>
      </c>
      <c r="G13" s="21">
        <f t="shared" si="4"/>
        <v>43167</v>
      </c>
      <c r="H13" s="21">
        <f t="shared" si="4"/>
        <v>43928</v>
      </c>
      <c r="I13" s="21">
        <f t="shared" si="4"/>
        <v>47281</v>
      </c>
      <c r="J13" s="21">
        <f t="shared" si="4"/>
        <v>48733</v>
      </c>
      <c r="K13" s="21">
        <f t="shared" si="4"/>
        <v>50277</v>
      </c>
      <c r="L13" s="21">
        <f t="shared" si="4"/>
        <v>52251</v>
      </c>
      <c r="M13" s="21">
        <f t="shared" si="4"/>
        <v>51801</v>
      </c>
      <c r="N13" s="21">
        <f t="shared" si="4"/>
        <v>54350</v>
      </c>
      <c r="O13" s="21">
        <f t="shared" si="4"/>
        <v>55992</v>
      </c>
      <c r="P13" s="21">
        <f t="shared" si="4"/>
        <v>57583</v>
      </c>
      <c r="Q13" s="21">
        <f t="shared" si="4"/>
        <v>59222</v>
      </c>
      <c r="R13" s="21">
        <f t="shared" si="4"/>
        <v>60418</v>
      </c>
      <c r="S13" s="21">
        <f t="shared" si="4"/>
        <v>60831</v>
      </c>
      <c r="T13" s="21">
        <f t="shared" si="4"/>
        <v>60267</v>
      </c>
      <c r="U13" s="21">
        <f t="shared" si="4"/>
        <v>62237</v>
      </c>
      <c r="V13" s="21">
        <f t="shared" si="4"/>
        <v>63982</v>
      </c>
      <c r="W13" s="21">
        <f t="shared" si="4"/>
        <v>66636</v>
      </c>
      <c r="X13" s="21">
        <f t="shared" si="4"/>
        <v>68164</v>
      </c>
      <c r="Y13" s="21">
        <f t="shared" si="4"/>
        <v>70536</v>
      </c>
      <c r="Z13" s="22">
        <f t="shared" si="4"/>
        <v>71059</v>
      </c>
      <c r="AA13" s="19"/>
    </row>
    <row r="14" spans="1:26" ht="18" customHeight="1">
      <c r="A14" s="23" t="s">
        <v>29</v>
      </c>
      <c r="B14" s="24">
        <v>36294</v>
      </c>
      <c r="C14" s="24">
        <v>36162</v>
      </c>
      <c r="D14" s="24">
        <v>37055</v>
      </c>
      <c r="E14" s="24">
        <v>38418</v>
      </c>
      <c r="F14" s="24">
        <v>40231</v>
      </c>
      <c r="G14" s="24">
        <v>41823</v>
      </c>
      <c r="H14" s="24">
        <v>41993</v>
      </c>
      <c r="I14" s="24">
        <v>45355</v>
      </c>
      <c r="J14" s="24">
        <v>46471</v>
      </c>
      <c r="K14" s="24">
        <v>47987</v>
      </c>
      <c r="L14" s="24">
        <v>49485</v>
      </c>
      <c r="M14" s="24">
        <v>49608</v>
      </c>
      <c r="N14" s="24">
        <v>50737</v>
      </c>
      <c r="O14" s="24">
        <v>51879</v>
      </c>
      <c r="P14" s="24">
        <v>52881</v>
      </c>
      <c r="Q14" s="24">
        <v>53524</v>
      </c>
      <c r="R14" s="24">
        <v>54138</v>
      </c>
      <c r="S14" s="24">
        <v>54005</v>
      </c>
      <c r="T14" s="24">
        <v>53479</v>
      </c>
      <c r="U14" s="24">
        <v>55163</v>
      </c>
      <c r="V14" s="24">
        <v>56627</v>
      </c>
      <c r="W14" s="24">
        <v>59423</v>
      </c>
      <c r="X14" s="24">
        <v>61074</v>
      </c>
      <c r="Y14" s="25">
        <v>63015</v>
      </c>
      <c r="Z14" s="26">
        <v>63122</v>
      </c>
    </row>
    <row r="15" spans="1:27" s="14" customFormat="1" ht="18" customHeight="1">
      <c r="A15" s="23" t="s">
        <v>30</v>
      </c>
      <c r="B15" s="24">
        <v>1018</v>
      </c>
      <c r="C15" s="24">
        <v>1087</v>
      </c>
      <c r="D15" s="24">
        <v>1295</v>
      </c>
      <c r="E15" s="24">
        <v>1237</v>
      </c>
      <c r="F15" s="24">
        <v>1327</v>
      </c>
      <c r="G15" s="24">
        <v>1344</v>
      </c>
      <c r="H15" s="24">
        <v>1935</v>
      </c>
      <c r="I15" s="24">
        <v>1926</v>
      </c>
      <c r="J15" s="24">
        <v>2262</v>
      </c>
      <c r="K15" s="24">
        <v>2290</v>
      </c>
      <c r="L15" s="24">
        <v>2766</v>
      </c>
      <c r="M15" s="24">
        <f>1960+233</f>
        <v>2193</v>
      </c>
      <c r="N15" s="24">
        <v>3613</v>
      </c>
      <c r="O15" s="24">
        <v>4113</v>
      </c>
      <c r="P15" s="24">
        <v>4702</v>
      </c>
      <c r="Q15" s="24">
        <v>5698</v>
      </c>
      <c r="R15" s="24">
        <v>6280</v>
      </c>
      <c r="S15" s="24">
        <v>6826</v>
      </c>
      <c r="T15" s="24">
        <v>6788</v>
      </c>
      <c r="U15" s="24">
        <v>7074</v>
      </c>
      <c r="V15" s="24">
        <f>3627+3728</f>
        <v>7355</v>
      </c>
      <c r="W15" s="24">
        <v>7213</v>
      </c>
      <c r="X15" s="24">
        <v>7090</v>
      </c>
      <c r="Y15" s="25">
        <f>4692+2829</f>
        <v>7521</v>
      </c>
      <c r="Z15" s="26">
        <v>7937</v>
      </c>
      <c r="AA15" s="13"/>
    </row>
    <row r="16" spans="1:27" ht="18" customHeight="1">
      <c r="A16" s="27" t="s">
        <v>34</v>
      </c>
      <c r="B16" s="21">
        <f>SUM(B17:B18)</f>
        <v>54575</v>
      </c>
      <c r="C16" s="21">
        <f aca="true" t="shared" si="5" ref="C16:I16">SUM(C17:C18)</f>
        <v>54039</v>
      </c>
      <c r="D16" s="21">
        <f t="shared" si="5"/>
        <v>54140</v>
      </c>
      <c r="E16" s="21">
        <f t="shared" si="5"/>
        <v>56181</v>
      </c>
      <c r="F16" s="21">
        <f t="shared" si="5"/>
        <v>58997</v>
      </c>
      <c r="G16" s="21">
        <f t="shared" si="5"/>
        <v>62562</v>
      </c>
      <c r="H16" s="21">
        <f t="shared" si="5"/>
        <v>65745</v>
      </c>
      <c r="I16" s="21">
        <f t="shared" si="5"/>
        <v>67517</v>
      </c>
      <c r="J16" s="21">
        <f>SUM(J17:J18)</f>
        <v>68876</v>
      </c>
      <c r="K16" s="21">
        <f>SUM(K17:K18)</f>
        <v>69783</v>
      </c>
      <c r="L16" s="21">
        <f>SUM(L17:L18)</f>
        <v>71878</v>
      </c>
      <c r="M16" s="21">
        <f>SUM(M17:M18)</f>
        <v>72521</v>
      </c>
      <c r="N16" s="21">
        <f aca="true" t="shared" si="6" ref="N16:Z16">SUM(N17:N18)</f>
        <v>74773</v>
      </c>
      <c r="O16" s="21">
        <f t="shared" si="6"/>
        <v>75086</v>
      </c>
      <c r="P16" s="21">
        <f t="shared" si="6"/>
        <v>76576</v>
      </c>
      <c r="Q16" s="21">
        <f t="shared" si="6"/>
        <v>77960</v>
      </c>
      <c r="R16" s="21">
        <f t="shared" si="6"/>
        <v>78730</v>
      </c>
      <c r="S16" s="21">
        <f t="shared" si="6"/>
        <v>78729</v>
      </c>
      <c r="T16" s="21">
        <f t="shared" si="6"/>
        <v>78879</v>
      </c>
      <c r="U16" s="21">
        <f t="shared" si="6"/>
        <v>82866</v>
      </c>
      <c r="V16" s="21">
        <f t="shared" si="6"/>
        <v>85476</v>
      </c>
      <c r="W16" s="21">
        <f t="shared" si="6"/>
        <v>87868</v>
      </c>
      <c r="X16" s="21">
        <f t="shared" si="6"/>
        <v>88563</v>
      </c>
      <c r="Y16" s="21">
        <f t="shared" si="6"/>
        <v>89237</v>
      </c>
      <c r="Z16" s="22">
        <f t="shared" si="6"/>
        <v>89604</v>
      </c>
      <c r="AA16" s="19"/>
    </row>
    <row r="17" spans="1:26" ht="18" customHeight="1">
      <c r="A17" s="23" t="s">
        <v>29</v>
      </c>
      <c r="B17" s="24">
        <v>50850</v>
      </c>
      <c r="C17" s="24">
        <v>50073</v>
      </c>
      <c r="D17" s="24">
        <v>50264</v>
      </c>
      <c r="E17" s="24">
        <v>51869</v>
      </c>
      <c r="F17" s="24">
        <v>53743</v>
      </c>
      <c r="G17" s="24">
        <v>56595</v>
      </c>
      <c r="H17" s="24">
        <v>57998</v>
      </c>
      <c r="I17" s="24">
        <v>59051</v>
      </c>
      <c r="J17" s="24">
        <v>59795</v>
      </c>
      <c r="K17" s="24">
        <v>60346</v>
      </c>
      <c r="L17" s="24">
        <v>60568</v>
      </c>
      <c r="M17" s="24">
        <v>60168</v>
      </c>
      <c r="N17" s="24">
        <v>59520</v>
      </c>
      <c r="O17" s="24">
        <v>58515</v>
      </c>
      <c r="P17" s="24">
        <v>58694</v>
      </c>
      <c r="Q17" s="24">
        <v>58890</v>
      </c>
      <c r="R17" s="24">
        <v>58561</v>
      </c>
      <c r="S17" s="24">
        <v>58460</v>
      </c>
      <c r="T17" s="24">
        <v>57907</v>
      </c>
      <c r="U17" s="24">
        <v>60116</v>
      </c>
      <c r="V17" s="24">
        <v>59918</v>
      </c>
      <c r="W17" s="24">
        <v>61245</v>
      </c>
      <c r="X17" s="24">
        <v>60599</v>
      </c>
      <c r="Y17" s="25">
        <v>59820</v>
      </c>
      <c r="Z17" s="26">
        <v>59343</v>
      </c>
    </row>
    <row r="18" spans="1:27" s="14" customFormat="1" ht="18" customHeight="1">
      <c r="A18" s="23" t="s">
        <v>30</v>
      </c>
      <c r="B18" s="24">
        <v>3725</v>
      </c>
      <c r="C18" s="24">
        <v>3966</v>
      </c>
      <c r="D18" s="24">
        <v>3876</v>
      </c>
      <c r="E18" s="24">
        <v>4312</v>
      </c>
      <c r="F18" s="24">
        <v>5254</v>
      </c>
      <c r="G18" s="24">
        <v>5967</v>
      </c>
      <c r="H18" s="24">
        <v>7747</v>
      </c>
      <c r="I18" s="24">
        <v>8466</v>
      </c>
      <c r="J18" s="24">
        <v>9081</v>
      </c>
      <c r="K18" s="24">
        <v>9437</v>
      </c>
      <c r="L18" s="24">
        <v>11310</v>
      </c>
      <c r="M18" s="24">
        <v>12353</v>
      </c>
      <c r="N18" s="24">
        <v>15253</v>
      </c>
      <c r="O18" s="24">
        <v>16571</v>
      </c>
      <c r="P18" s="24">
        <v>17882</v>
      </c>
      <c r="Q18" s="24">
        <v>19070</v>
      </c>
      <c r="R18" s="24">
        <v>20169</v>
      </c>
      <c r="S18" s="24">
        <v>20269</v>
      </c>
      <c r="T18" s="24">
        <v>20972</v>
      </c>
      <c r="U18" s="24">
        <v>22750</v>
      </c>
      <c r="V18" s="24">
        <v>25558</v>
      </c>
      <c r="W18" s="24">
        <v>26623</v>
      </c>
      <c r="X18" s="24">
        <v>27964</v>
      </c>
      <c r="Y18" s="25">
        <f>13688+15729</f>
        <v>29417</v>
      </c>
      <c r="Z18" s="26">
        <f>14500+15761</f>
        <v>30261</v>
      </c>
      <c r="AA18" s="13"/>
    </row>
    <row r="19" spans="1:27" ht="18" customHeight="1">
      <c r="A19" s="27" t="s">
        <v>35</v>
      </c>
      <c r="B19" s="21">
        <f>SUM(B20:B21)</f>
        <v>13045</v>
      </c>
      <c r="C19" s="21">
        <f aca="true" t="shared" si="7" ref="C19:I19">SUM(C20:C21)</f>
        <v>12855</v>
      </c>
      <c r="D19" s="21">
        <f t="shared" si="7"/>
        <v>13954</v>
      </c>
      <c r="E19" s="21">
        <f t="shared" si="7"/>
        <v>14415</v>
      </c>
      <c r="F19" s="21">
        <f t="shared" si="7"/>
        <v>14695</v>
      </c>
      <c r="G19" s="21">
        <f t="shared" si="7"/>
        <v>15373</v>
      </c>
      <c r="H19" s="21">
        <f t="shared" si="7"/>
        <v>16078</v>
      </c>
      <c r="I19" s="21">
        <f t="shared" si="7"/>
        <v>16702</v>
      </c>
      <c r="J19" s="21">
        <f>SUM(J20:J21)</f>
        <v>17025</v>
      </c>
      <c r="K19" s="21">
        <f>SUM(K20:K21)</f>
        <v>17535</v>
      </c>
      <c r="L19" s="21">
        <f>SUM(L20:L21)</f>
        <v>18202</v>
      </c>
      <c r="M19" s="21">
        <f>SUM(M20:M21)</f>
        <v>18412</v>
      </c>
      <c r="N19" s="21">
        <f aca="true" t="shared" si="8" ref="N19:Z19">SUM(N20:N21)</f>
        <v>18352</v>
      </c>
      <c r="O19" s="21">
        <f t="shared" si="8"/>
        <v>19134</v>
      </c>
      <c r="P19" s="21">
        <f t="shared" si="8"/>
        <v>20221</v>
      </c>
      <c r="Q19" s="21">
        <f t="shared" si="8"/>
        <v>20781</v>
      </c>
      <c r="R19" s="21">
        <f t="shared" si="8"/>
        <v>21378</v>
      </c>
      <c r="S19" s="21">
        <f t="shared" si="8"/>
        <v>21200</v>
      </c>
      <c r="T19" s="21">
        <f t="shared" si="8"/>
        <v>21218</v>
      </c>
      <c r="U19" s="21">
        <f t="shared" si="8"/>
        <v>21729</v>
      </c>
      <c r="V19" s="21">
        <f t="shared" si="8"/>
        <v>21425</v>
      </c>
      <c r="W19" s="21">
        <f t="shared" si="8"/>
        <v>22579</v>
      </c>
      <c r="X19" s="21">
        <f t="shared" si="8"/>
        <v>22837</v>
      </c>
      <c r="Y19" s="21">
        <f t="shared" si="8"/>
        <v>23571</v>
      </c>
      <c r="Z19" s="22">
        <f t="shared" si="8"/>
        <v>23509</v>
      </c>
      <c r="AA19" s="19"/>
    </row>
    <row r="20" spans="1:26" ht="18" customHeight="1">
      <c r="A20" s="23" t="s">
        <v>29</v>
      </c>
      <c r="B20" s="24">
        <v>12094</v>
      </c>
      <c r="C20" s="24">
        <v>11936</v>
      </c>
      <c r="D20" s="24">
        <v>13024</v>
      </c>
      <c r="E20" s="24">
        <v>13432</v>
      </c>
      <c r="F20" s="24">
        <v>13673</v>
      </c>
      <c r="G20" s="24">
        <v>14127</v>
      </c>
      <c r="H20" s="24">
        <v>14615</v>
      </c>
      <c r="I20" s="24">
        <v>15062</v>
      </c>
      <c r="J20" s="31">
        <v>15353</v>
      </c>
      <c r="K20" s="31">
        <v>15721</v>
      </c>
      <c r="L20" s="31">
        <v>16075</v>
      </c>
      <c r="M20" s="31">
        <v>16094</v>
      </c>
      <c r="N20" s="31">
        <v>15809</v>
      </c>
      <c r="O20" s="24">
        <v>16105</v>
      </c>
      <c r="P20" s="24">
        <v>16749</v>
      </c>
      <c r="Q20" s="24">
        <v>17021</v>
      </c>
      <c r="R20" s="24">
        <v>17404</v>
      </c>
      <c r="S20" s="24">
        <v>16961</v>
      </c>
      <c r="T20" s="24">
        <v>16663</v>
      </c>
      <c r="U20" s="24">
        <v>16878</v>
      </c>
      <c r="V20" s="24">
        <v>17024</v>
      </c>
      <c r="W20" s="24">
        <v>17333</v>
      </c>
      <c r="X20" s="24">
        <v>17314</v>
      </c>
      <c r="Y20" s="25">
        <v>17600</v>
      </c>
      <c r="Z20" s="26">
        <v>17410</v>
      </c>
    </row>
    <row r="21" spans="1:26" ht="18" customHeight="1">
      <c r="A21" s="23" t="s">
        <v>30</v>
      </c>
      <c r="B21" s="24">
        <v>951</v>
      </c>
      <c r="C21" s="24">
        <v>919</v>
      </c>
      <c r="D21" s="24">
        <v>930</v>
      </c>
      <c r="E21" s="24">
        <v>983</v>
      </c>
      <c r="F21" s="24">
        <v>1022</v>
      </c>
      <c r="G21" s="24">
        <v>1246</v>
      </c>
      <c r="H21" s="24">
        <v>1463</v>
      </c>
      <c r="I21" s="24">
        <v>1640</v>
      </c>
      <c r="J21" s="24">
        <v>1672</v>
      </c>
      <c r="K21" s="24">
        <v>1814</v>
      </c>
      <c r="L21" s="24">
        <v>2127</v>
      </c>
      <c r="M21" s="24">
        <v>2318</v>
      </c>
      <c r="N21" s="24">
        <v>2543</v>
      </c>
      <c r="O21" s="24">
        <v>3029</v>
      </c>
      <c r="P21" s="24">
        <v>3472</v>
      </c>
      <c r="Q21" s="24">
        <v>3760</v>
      </c>
      <c r="R21" s="24">
        <v>3974</v>
      </c>
      <c r="S21" s="24">
        <v>4239</v>
      </c>
      <c r="T21" s="24">
        <v>4555</v>
      </c>
      <c r="U21" s="24">
        <v>4851</v>
      </c>
      <c r="V21" s="24">
        <f>2623+1778</f>
        <v>4401</v>
      </c>
      <c r="W21" s="24">
        <v>5246</v>
      </c>
      <c r="X21" s="24">
        <v>5523</v>
      </c>
      <c r="Y21" s="25">
        <f>3979+1992</f>
        <v>5971</v>
      </c>
      <c r="Z21" s="26">
        <f>4148+1951</f>
        <v>6099</v>
      </c>
    </row>
    <row r="22" spans="1:27" ht="12.7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4"/>
      <c r="AA22" s="3"/>
    </row>
    <row r="23" spans="1:27" ht="12.75">
      <c r="A23" s="3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  <c r="AA23" s="3"/>
    </row>
    <row r="24" spans="1:27" ht="12.75">
      <c r="A24" s="3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4"/>
      <c r="AA24" s="3"/>
    </row>
    <row r="25" spans="1:26" ht="12" customHeight="1">
      <c r="A25" s="37" t="s">
        <v>36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</row>
    <row r="26" spans="1:27" ht="12.75">
      <c r="A26" s="40" t="s">
        <v>37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3"/>
    </row>
    <row r="27" spans="1:27" ht="12.75">
      <c r="A27" s="40" t="s">
        <v>38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3"/>
    </row>
    <row r="28" ht="12.75">
      <c r="AA28" s="3"/>
    </row>
    <row r="31" spans="1:2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ht="12.75">
      <c r="AA32" s="3"/>
    </row>
    <row r="34" ht="12.75">
      <c r="AA34" s="3"/>
    </row>
    <row r="37" s="13" customFormat="1" ht="12.75">
      <c r="Z37" s="41"/>
    </row>
    <row r="38" s="13" customFormat="1" ht="12.75">
      <c r="Z38" s="41"/>
    </row>
  </sheetData>
  <sheetProtection/>
  <mergeCells count="5">
    <mergeCell ref="A1:Z1"/>
    <mergeCell ref="A3:Z3"/>
    <mergeCell ref="A4:Z4"/>
    <mergeCell ref="A26:Z26"/>
    <mergeCell ref="A27:Z2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2024-05-03T19:57:58Z</dcterms:created>
  <dcterms:modified xsi:type="dcterms:W3CDTF">2024-05-03T19:58:10Z</dcterms:modified>
  <cp:category/>
  <cp:version/>
  <cp:contentType/>
  <cp:contentStatus/>
</cp:coreProperties>
</file>